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FDC4C5B5-AED3-4681-B723-6726676DF190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B24" i="1"/>
  <c r="E23" i="1"/>
  <c r="B23" i="1"/>
  <c r="G16" i="1"/>
  <c r="G14" i="1"/>
  <c r="F14" i="1"/>
  <c r="E14" i="1"/>
  <c r="H14" i="1" s="1"/>
  <c r="D14" i="1"/>
  <c r="C14" i="1"/>
  <c r="H12" i="1"/>
  <c r="F16" i="1"/>
  <c r="D16" i="1"/>
  <c r="C16" i="1"/>
  <c r="A4" i="1"/>
  <c r="A1" i="1"/>
  <c r="H10" i="1" l="1"/>
  <c r="H16" i="1" s="1"/>
  <c r="E16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<sst xmlns="http://schemas.openxmlformats.org/spreadsheetml/2006/main" count="16" uniqueCount="16">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</sst>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 wrapText="1"/>
    </xf>
    <xf numFmtId="164" fontId="4" fillId="2" borderId="3" xfId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3" fontId="5" fillId="3" borderId="1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3" fontId="5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2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3" fontId="5" fillId="3" borderId="13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 applyProtection="1">
      <alignment horizontal="right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14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30 de junio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3">
          <cell r="C73">
            <v>0</v>
          </cell>
          <cell r="D73">
            <v>0</v>
          </cell>
          <cell r="F73">
            <v>0</v>
          </cell>
          <cell r="G73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74EC-C6CD-43FE-8919-32DA35348074}">
  <dimension ref="A1:J26"/>
  <sheetViews>
    <sheetView tabSelected="1" workbookViewId="0">
      <selection activeCell="A3" sqref="A3:H3"/>
    </sheetView>
  </sheetViews>
  <sheetFormatPr baseColWidth="10" defaultColWidth="0" defaultRowHeight="15" customHeight="1" zeroHeight="1" x14ac:dyDescent="0.25"/>
  <cols>
    <col min="1" max="1" width="9.375" customWidth="1"/>
    <col min="2" max="2" width="31.25" customWidth="1"/>
    <col min="3" max="8" width="11.625" customWidth="1"/>
    <col min="11" max="16384" width="10" hidden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30 de junio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1" t="s">
        <v>4</v>
      </c>
    </row>
    <row r="7" spans="1:8" ht="24" x14ac:dyDescent="0.25">
      <c r="A7" s="16"/>
      <c r="B7" s="17"/>
      <c r="C7" s="18" t="s">
        <v>5</v>
      </c>
      <c r="D7" s="19" t="s">
        <v>6</v>
      </c>
      <c r="E7" s="18" t="s">
        <v>7</v>
      </c>
      <c r="F7" s="18" t="s">
        <v>8</v>
      </c>
      <c r="G7" s="18" t="s">
        <v>9</v>
      </c>
      <c r="H7" s="20"/>
    </row>
    <row r="8" spans="1:8" x14ac:dyDescent="0.25">
      <c r="A8" s="20"/>
      <c r="B8" s="21"/>
      <c r="C8" s="18">
        <v>1</v>
      </c>
      <c r="D8" s="18">
        <v>2</v>
      </c>
      <c r="E8" s="18" t="s">
        <v>10</v>
      </c>
      <c r="F8" s="18">
        <v>4</v>
      </c>
      <c r="G8" s="18">
        <v>5</v>
      </c>
      <c r="H8" s="18" t="s">
        <v>11</v>
      </c>
    </row>
    <row r="9" spans="1:8" s="25" customFormat="1" ht="12" x14ac:dyDescent="0.2">
      <c r="A9" s="22"/>
      <c r="B9" s="23"/>
      <c r="C9" s="24"/>
      <c r="D9" s="24"/>
      <c r="E9" s="24"/>
      <c r="F9" s="24"/>
      <c r="G9" s="24"/>
      <c r="H9" s="24"/>
    </row>
    <row r="10" spans="1:8" s="25" customFormat="1" ht="12" x14ac:dyDescent="0.2">
      <c r="A10" s="26" t="s">
        <v>12</v>
      </c>
      <c r="B10" s="27"/>
      <c r="C10" s="28">
        <v>67755942</v>
      </c>
      <c r="D10" s="28">
        <v>0</v>
      </c>
      <c r="E10" s="29">
        <v>67755942</v>
      </c>
      <c r="F10" s="28">
        <v>19058900.239999998</v>
      </c>
      <c r="G10" s="28">
        <v>19058900.239999998</v>
      </c>
      <c r="H10" s="29">
        <f>E10-F10</f>
        <v>48697041.760000005</v>
      </c>
    </row>
    <row r="11" spans="1:8" s="25" customFormat="1" ht="12" x14ac:dyDescent="0.2">
      <c r="A11" s="30"/>
      <c r="B11" s="31"/>
      <c r="C11" s="29"/>
      <c r="D11" s="29"/>
      <c r="E11" s="29"/>
      <c r="F11" s="29"/>
      <c r="G11" s="29"/>
      <c r="H11" s="29"/>
    </row>
    <row r="12" spans="1:8" s="25" customFormat="1" ht="12" x14ac:dyDescent="0.2">
      <c r="A12" s="26" t="s">
        <v>13</v>
      </c>
      <c r="B12" s="27"/>
      <c r="C12" s="28">
        <v>300000</v>
      </c>
      <c r="D12" s="28">
        <v>0</v>
      </c>
      <c r="E12" s="29">
        <v>300000</v>
      </c>
      <c r="F12" s="28">
        <v>110026</v>
      </c>
      <c r="G12" s="28">
        <v>110026</v>
      </c>
      <c r="H12" s="29">
        <f>E12-F12</f>
        <v>189974</v>
      </c>
    </row>
    <row r="13" spans="1:8" s="25" customFormat="1" ht="12" x14ac:dyDescent="0.2">
      <c r="A13" s="30"/>
      <c r="B13" s="31"/>
      <c r="C13" s="29"/>
      <c r="D13" s="29"/>
      <c r="E13" s="29"/>
      <c r="F13" s="29"/>
      <c r="G13" s="29"/>
      <c r="H13" s="29"/>
    </row>
    <row r="14" spans="1:8" s="25" customFormat="1" ht="12" x14ac:dyDescent="0.2">
      <c r="A14" s="26" t="s">
        <v>14</v>
      </c>
      <c r="B14" s="27"/>
      <c r="C14" s="28">
        <f>+'[1]11.3.EAEPE_OG'!C73</f>
        <v>0</v>
      </c>
      <c r="D14" s="28">
        <f>+'[1]11.3.EAEPE_OG'!D73</f>
        <v>0</v>
      </c>
      <c r="E14" s="29">
        <f>IF(AND(C14&gt;=0,D14&gt;=0),(C14+D14),"-")</f>
        <v>0</v>
      </c>
      <c r="F14" s="28">
        <f>+'[1]11.3.EAEPE_OG'!F73</f>
        <v>0</v>
      </c>
      <c r="G14" s="28">
        <f>+'[1]11.3.EAEPE_OG'!G73</f>
        <v>0</v>
      </c>
      <c r="H14" s="29">
        <f>E14-F14</f>
        <v>0</v>
      </c>
    </row>
    <row r="15" spans="1:8" s="25" customFormat="1" ht="12" x14ac:dyDescent="0.2">
      <c r="A15" s="32"/>
      <c r="B15" s="33"/>
      <c r="C15" s="34"/>
      <c r="D15" s="34"/>
      <c r="E15" s="34"/>
      <c r="F15" s="34"/>
      <c r="G15" s="34"/>
      <c r="H15" s="34"/>
    </row>
    <row r="16" spans="1:8" s="25" customFormat="1" ht="12" x14ac:dyDescent="0.2">
      <c r="A16" s="32"/>
      <c r="B16" s="33" t="s">
        <v>15</v>
      </c>
      <c r="C16" s="35">
        <f t="shared" ref="C16:H16" si="0">SUM(C10+C12+C14)</f>
        <v>68055942</v>
      </c>
      <c r="D16" s="35">
        <f t="shared" si="0"/>
        <v>0</v>
      </c>
      <c r="E16" s="35">
        <f t="shared" si="0"/>
        <v>68055942</v>
      </c>
      <c r="F16" s="35">
        <f t="shared" si="0"/>
        <v>19168926.239999998</v>
      </c>
      <c r="G16" s="35">
        <f t="shared" si="0"/>
        <v>19168926.239999998</v>
      </c>
      <c r="H16" s="35">
        <f t="shared" si="0"/>
        <v>48887015.760000005</v>
      </c>
    </row>
    <row r="17" spans="2:7" x14ac:dyDescent="0.25"/>
    <row r="18" spans="2:7" x14ac:dyDescent="0.25"/>
    <row r="19" spans="2:7" x14ac:dyDescent="0.25"/>
    <row r="20" spans="2:7" x14ac:dyDescent="0.25"/>
    <row r="21" spans="2:7" x14ac:dyDescent="0.25"/>
    <row r="22" spans="2:7" x14ac:dyDescent="0.25">
      <c r="B22" s="36"/>
      <c r="E22" s="37"/>
      <c r="F22" s="37"/>
      <c r="G22" s="37"/>
    </row>
    <row r="23" spans="2:7" x14ac:dyDescent="0.25">
      <c r="B23" s="38" t="str">
        <f>[1]DATOS!C14</f>
        <v>Ing. Jose Luis Lopez Valle</v>
      </c>
      <c r="C23" s="39"/>
      <c r="D23" s="39"/>
      <c r="E23" s="40" t="str">
        <f>[1]DATOS!C17</f>
        <v>C.P. Jesús Ceballos Madueña</v>
      </c>
      <c r="F23" s="41"/>
      <c r="G23" s="41"/>
    </row>
    <row r="24" spans="2:7" x14ac:dyDescent="0.25">
      <c r="B24" s="38" t="str">
        <f>[1]DATOS!C15</f>
        <v>Director General</v>
      </c>
      <c r="C24" s="39"/>
      <c r="D24" s="39"/>
      <c r="E24" s="42" t="str">
        <f>[1]DATOS!C18</f>
        <v>Director de Administración y Finanzas</v>
      </c>
      <c r="F24" s="43"/>
      <c r="G24" s="43"/>
    </row>
    <row r="25" spans="2:7" ht="15" customHeight="1" x14ac:dyDescent="0.25"/>
    <row r="26" spans="2:7" ht="15" customHeight="1" x14ac:dyDescent="0.25"/>
  </sheetData>
  <mergeCells count="13">
    <mergeCell ref="A10:B10"/>
    <mergeCell ref="A12:B12"/>
    <mergeCell ref="A14:B14"/>
    <mergeCell ref="E22:G22"/>
    <mergeCell ref="E23:G23"/>
    <mergeCell ref="E24:G24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2017-08-24T00:24:07Z</dcterms:created>
  <dcterms:modified xsi:type="dcterms:W3CDTF">2017-08-24T00:28:57Z</dcterms:modified>
</cp:coreProperties>
</file>