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ola-jesus\Tabla Avance 2do trimestre 2017 Transparencia\jesus 2do trim07\archivo\f21 b\"/>
    </mc:Choice>
  </mc:AlternateContent>
  <bookViews>
    <workbookView xWindow="0" yWindow="0" windowWidth="28800" windowHeight="12990" xr2:uid="{BC919507-5A4D-48B3-B42C-FA3F95CAD4EB}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D88" i="1"/>
  <c r="B88" i="1"/>
  <c r="D87" i="1"/>
  <c r="B87" i="1"/>
  <c r="H80" i="1"/>
  <c r="H79" i="1"/>
  <c r="H78" i="1"/>
  <c r="H77" i="1"/>
  <c r="H76" i="1"/>
  <c r="H75" i="1"/>
  <c r="H74" i="1"/>
  <c r="H72" i="1"/>
  <c r="H71" i="1"/>
  <c r="H70" i="1"/>
  <c r="H68" i="1"/>
  <c r="H67" i="1"/>
  <c r="H66" i="1"/>
  <c r="H65" i="1"/>
  <c r="H64" i="1"/>
  <c r="H63" i="1"/>
  <c r="H62" i="1"/>
  <c r="H60" i="1"/>
  <c r="H59" i="1"/>
  <c r="H57" i="1" s="1"/>
  <c r="H58" i="1"/>
  <c r="H56" i="1"/>
  <c r="H55" i="1"/>
  <c r="H54" i="1"/>
  <c r="H53" i="1"/>
  <c r="H52" i="1"/>
  <c r="H51" i="1"/>
  <c r="H50" i="1"/>
  <c r="H49" i="1"/>
  <c r="H48" i="1"/>
  <c r="H46" i="1"/>
  <c r="H45" i="1"/>
  <c r="H44" i="1"/>
  <c r="H43" i="1"/>
  <c r="H42" i="1"/>
  <c r="H41" i="1"/>
  <c r="H40" i="1"/>
  <c r="H39" i="1"/>
  <c r="H38" i="1"/>
  <c r="D81" i="1"/>
  <c r="C81" i="1"/>
  <c r="H36" i="1"/>
  <c r="H35" i="1"/>
  <c r="H34" i="1"/>
  <c r="H33" i="1"/>
  <c r="H32" i="1"/>
  <c r="H31" i="1"/>
  <c r="H30" i="1"/>
  <c r="H28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A4" i="1"/>
  <c r="A1" i="1"/>
  <c r="H47" i="1" l="1"/>
  <c r="H37" i="1"/>
  <c r="H69" i="1"/>
  <c r="H73" i="1"/>
  <c r="H61" i="1"/>
  <c r="H27" i="1"/>
  <c r="H17" i="1"/>
  <c r="H9" i="1"/>
  <c r="F81" i="1"/>
  <c r="F94" i="1" s="1"/>
  <c r="H29" i="1"/>
  <c r="G81" i="1" l="1"/>
  <c r="H81" i="1"/>
  <c r="E81" i="1"/>
</calcChain>
</file>

<file path=xl/sharedStrings.xml><?xml version="1.0" encoding="utf-8"?>
<sst xmlns="http://schemas.openxmlformats.org/spreadsheetml/2006/main" count="85" uniqueCount="85">
  <si>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</si>
  <si>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</si>
  <si>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</si>
  <si>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</si>
  <si>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</si>
  <si>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</si>
  <si>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</si>
  <si>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</si>
  <si>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</si>
  <si>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</si>
  <si>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</si>
  <si>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</si>
  <si>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</si>
  <si>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</si>
  <si>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</si>
  <si>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</si>
  <si>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</si>
  <si>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</si>
  <si>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</si>
  <si>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</si>
  <si>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</si>
  <si>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</si>
  <si>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</si>
  <si>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</si>
  <si>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</si>
  <si>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</si>
  <si>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</si>
  <si>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</si>
  <si>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</si>
  <si>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</si>
  <si>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</si>
  <si>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</si>
  <si>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</si>
  <si>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</si>
  <si>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</si>
  <si>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</si>
  <si>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</si>
  <si>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</si>
  <si>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</si>
  <si>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</si>
  <si>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</si>
  <si>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</si>
  <si>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</si>
  <si>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</si>
  <si>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 a Instituciones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</si>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</sst>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Gandhi Sans"/>
      <family val="2"/>
    </font>
    <font>
      <sz val="11"/>
      <color theme="1"/>
      <name val="Gandhi Sans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">
    <xf numFmtId="0" fontId="0" fillId="0" borderId="0" xfId="0"/>
    <xf numFmtId="37" fontId="2" fillId="2" borderId="1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2" xfId="1" applyNumberFormat="1" applyFont="1" applyFill="1" applyBorder="1" applyAlignment="1" applyProtection="1">
      <alignment horizontal="center"/>
      <protection locked="0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0" fontId="3" fillId="3" borderId="0" xfId="0" applyFont="1" applyFill="1"/>
    <xf numFmtId="37" fontId="2" fillId="2" borderId="6" xfId="1" applyNumberFormat="1" applyFont="1" applyFill="1" applyBorder="1" applyAlignment="1" applyProtection="1">
      <alignment horizontal="center" vertical="center" wrapText="1"/>
    </xf>
    <xf numFmtId="37" fontId="2" fillId="2" borderId="7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 vertical="center"/>
    </xf>
    <xf numFmtId="37" fontId="2" fillId="2" borderId="2" xfId="1" applyNumberFormat="1" applyFont="1" applyFill="1" applyBorder="1" applyAlignment="1" applyProtection="1">
      <alignment horizontal="center" vertical="center"/>
    </xf>
    <xf numFmtId="37" fontId="2" fillId="2" borderId="11" xfId="1" applyNumberFormat="1" applyFont="1" applyFill="1" applyBorder="1" applyAlignment="1" applyProtection="1">
      <alignment horizontal="center" vertical="center"/>
    </xf>
    <xf numFmtId="37" fontId="2" fillId="2" borderId="11" xfId="1" applyNumberFormat="1" applyFont="1" applyFill="1" applyBorder="1" applyAlignment="1" applyProtection="1">
      <alignment horizont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11" xfId="1" applyNumberFormat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3" fontId="6" fillId="3" borderId="12" xfId="2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3" fontId="8" fillId="3" borderId="12" xfId="2" applyNumberFormat="1" applyFont="1" applyFill="1" applyBorder="1" applyAlignment="1" applyProtection="1">
      <alignment horizontal="right"/>
      <protection locked="0"/>
    </xf>
    <xf numFmtId="3" fontId="8" fillId="3" borderId="12" xfId="2" applyNumberFormat="1" applyFont="1" applyFill="1" applyBorder="1" applyAlignment="1">
      <alignment horizontal="right"/>
    </xf>
    <xf numFmtId="3" fontId="8" fillId="0" borderId="12" xfId="2" applyNumberFormat="1" applyFont="1" applyFill="1" applyBorder="1" applyAlignment="1" applyProtection="1">
      <alignment horizontal="right"/>
      <protection locked="0"/>
    </xf>
    <xf numFmtId="0" fontId="9" fillId="0" borderId="8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3" fontId="6" fillId="3" borderId="11" xfId="2" applyNumberFormat="1" applyFont="1" applyFill="1" applyBorder="1" applyAlignment="1">
      <alignment horizontal="right"/>
    </xf>
    <xf numFmtId="164" fontId="6" fillId="3" borderId="11" xfId="1" applyNumberFormat="1" applyFont="1" applyFill="1" applyBorder="1" applyAlignment="1">
      <alignment horizontal="right"/>
    </xf>
    <xf numFmtId="0" fontId="10" fillId="0" borderId="0" xfId="0" applyFont="1"/>
    <xf numFmtId="4" fontId="11" fillId="3" borderId="0" xfId="0" applyNumberFormat="1" applyFont="1" applyFill="1"/>
    <xf numFmtId="3" fontId="0" fillId="0" borderId="0" xfId="0" applyNumberFormat="1"/>
    <xf numFmtId="43" fontId="0" fillId="0" borderId="0" xfId="1" applyFont="1"/>
    <xf numFmtId="4" fontId="0" fillId="0" borderId="0" xfId="0" applyNumberFormat="1"/>
    <xf numFmtId="43" fontId="0" fillId="0" borderId="0" xfId="0" applyNumberFormat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13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/>
  </cellXfs>
  <cellStyles count="3">
    <cellStyle name="Millares" xfId="1" builtinId="3"/>
    <cellStyle name="Millares 2" xfId="2" xr:uid="{8646DFFC-46E6-4A00-B959-6A3280EFE96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US/2017/ARMONIZACION%20CONTABLE/2do%20trimestre/CODESIN_CONAC_02_Estados%20Presupuestarios_03_MAR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D_EGRESO"/>
      <sheetName val="BD_INGRESO"/>
      <sheetName val="PE_PI"/>
      <sheetName val="BR"/>
      <sheetName val="10.1.EAICE"/>
      <sheetName val="10.2.EAIFF"/>
      <sheetName val="10.3.EAIC"/>
      <sheetName val="11.1.EAEPE_CA"/>
      <sheetName val="11.2.EAEPE_CE"/>
      <sheetName val="11.3.EAEPE_OG"/>
      <sheetName val="11.4.EAEPE_CF"/>
      <sheetName val="12.EN"/>
      <sheetName val="13.ID"/>
      <sheetName val="14.IPF"/>
    </sheetNames>
    <sheetDataSet>
      <sheetData sheetId="0">
        <row r="5">
          <cell r="C5" t="str">
            <v>CONSEJO PARA EL DESARROLLO ECONOMICO DE SINALOA</v>
          </cell>
        </row>
        <row r="9">
          <cell r="C9" t="str">
            <v>Del 1 de enero</v>
          </cell>
        </row>
        <row r="10">
          <cell r="C10" t="str">
            <v>al 30 de junio de 2017</v>
          </cell>
        </row>
        <row r="14">
          <cell r="C14" t="str">
            <v>Ing. Jose Luis Lopez Valle</v>
          </cell>
        </row>
        <row r="15">
          <cell r="C15" t="str">
            <v>Director General</v>
          </cell>
        </row>
        <row r="17">
          <cell r="C17" t="str">
            <v>C.P. Jesús Ceballos Madueña</v>
          </cell>
        </row>
        <row r="18">
          <cell r="C18" t="str">
            <v>Director de Administración y Finanzas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23EE6-494D-4A79-8D01-6CFFD21B60F6}">
  <dimension ref="A1:K94"/>
  <sheetViews>
    <sheetView tabSelected="1" workbookViewId="0">
      <selection activeCell="A3" sqref="A3:H3"/>
    </sheetView>
  </sheetViews>
  <sheetFormatPr baseColWidth="10" defaultColWidth="0" defaultRowHeight="15" x14ac:dyDescent="0.25"/>
  <cols>
    <col min="1" max="1" width="2.625" customWidth="1"/>
    <col min="2" max="2" width="56.25" customWidth="1"/>
    <col min="3" max="3" width="13.75" customWidth="1"/>
    <col min="4" max="5" width="11.625" customWidth="1"/>
    <col min="6" max="6" width="12.25" customWidth="1"/>
    <col min="7" max="7" width="12.625" customWidth="1"/>
    <col min="8" max="8" width="11.625" customWidth="1"/>
    <col min="9" max="11" width="10" hidden="1"/>
  </cols>
  <sheetData>
    <row r="1" spans="1:8" x14ac:dyDescent="0.25">
      <c r="A1" s="1" t="str">
        <f>[1]DATOS!C5</f>
        <v>CONSEJO PARA EL DESARROLLO ECONOMICO DE SINALOA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0</v>
      </c>
      <c r="B2" s="5"/>
      <c r="C2" s="5"/>
      <c r="D2" s="5"/>
      <c r="E2" s="5"/>
      <c r="F2" s="5"/>
      <c r="G2" s="5"/>
      <c r="H2" s="6"/>
    </row>
    <row r="3" spans="1:8" x14ac:dyDescent="0.25">
      <c r="A3" s="4" t="s">
        <v>1</v>
      </c>
      <c r="B3" s="5"/>
      <c r="C3" s="5"/>
      <c r="D3" s="5"/>
      <c r="E3" s="5"/>
      <c r="F3" s="5"/>
      <c r="G3" s="5"/>
      <c r="H3" s="6"/>
    </row>
    <row r="4" spans="1:8" x14ac:dyDescent="0.25">
      <c r="A4" s="7" t="str">
        <f>CONCATENATE([1]DATOS!C9," ",[1]DATOS!C10)</f>
        <v>Del 1 de enero al 30 de junio de 2017</v>
      </c>
      <c r="B4" s="8"/>
      <c r="C4" s="8"/>
      <c r="D4" s="8"/>
      <c r="E4" s="8"/>
      <c r="F4" s="8"/>
      <c r="G4" s="8"/>
      <c r="H4" s="9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1" t="s">
        <v>2</v>
      </c>
      <c r="B6" s="12"/>
      <c r="C6" s="13" t="s">
        <v>3</v>
      </c>
      <c r="D6" s="14"/>
      <c r="E6" s="14"/>
      <c r="F6" s="14"/>
      <c r="G6" s="15"/>
      <c r="H6" s="16" t="s">
        <v>4</v>
      </c>
    </row>
    <row r="7" spans="1:8" ht="24.75" x14ac:dyDescent="0.25">
      <c r="A7" s="17"/>
      <c r="B7" s="18"/>
      <c r="C7" s="19" t="s">
        <v>5</v>
      </c>
      <c r="D7" s="20" t="s">
        <v>6</v>
      </c>
      <c r="E7" s="19" t="s">
        <v>7</v>
      </c>
      <c r="F7" s="19" t="s">
        <v>8</v>
      </c>
      <c r="G7" s="19" t="s">
        <v>9</v>
      </c>
      <c r="H7" s="16"/>
    </row>
    <row r="8" spans="1:8" x14ac:dyDescent="0.25">
      <c r="A8" s="21"/>
      <c r="B8" s="22"/>
      <c r="C8" s="23">
        <v>1</v>
      </c>
      <c r="D8" s="23">
        <v>2</v>
      </c>
      <c r="E8" s="23" t="s">
        <v>10</v>
      </c>
      <c r="F8" s="23">
        <v>4</v>
      </c>
      <c r="G8" s="23">
        <v>5</v>
      </c>
      <c r="H8" s="23" t="s">
        <v>11</v>
      </c>
    </row>
    <row r="9" spans="1:8" x14ac:dyDescent="0.25">
      <c r="A9" s="24" t="s">
        <v>12</v>
      </c>
      <c r="B9" s="25"/>
      <c r="C9" s="26">
        <v>22587704.199999999</v>
      </c>
      <c r="D9" s="26">
        <v>0</v>
      </c>
      <c r="E9" s="26">
        <v>22587704.199999999</v>
      </c>
      <c r="F9" s="26">
        <v>7134426.709999999</v>
      </c>
      <c r="G9" s="26">
        <v>7134426.709999999</v>
      </c>
      <c r="H9" s="26">
        <f t="shared" ref="D9:H9" si="0">SUM(H10:H16)</f>
        <v>15453277.490000004</v>
      </c>
    </row>
    <row r="10" spans="1:8" x14ac:dyDescent="0.25">
      <c r="A10" s="27"/>
      <c r="B10" s="28" t="s">
        <v>13</v>
      </c>
      <c r="C10" s="29">
        <v>13889000</v>
      </c>
      <c r="D10" s="29">
        <v>0</v>
      </c>
      <c r="E10" s="30">
        <v>13889000</v>
      </c>
      <c r="F10" s="29">
        <v>5159173.919999999</v>
      </c>
      <c r="G10" s="29">
        <v>5159173.919999999</v>
      </c>
      <c r="H10" s="30">
        <f t="shared" ref="H10:H16" si="1">E10-F10</f>
        <v>8729826.0800000019</v>
      </c>
    </row>
    <row r="11" spans="1:8" x14ac:dyDescent="0.25">
      <c r="A11" s="27"/>
      <c r="B11" s="28" t="s">
        <v>14</v>
      </c>
      <c r="C11" s="29">
        <v>0</v>
      </c>
      <c r="D11" s="29">
        <v>0</v>
      </c>
      <c r="E11" s="30">
        <v>0</v>
      </c>
      <c r="F11" s="29">
        <v>0</v>
      </c>
      <c r="G11" s="29">
        <v>0</v>
      </c>
      <c r="H11" s="30">
        <f t="shared" si="1"/>
        <v>0</v>
      </c>
    </row>
    <row r="12" spans="1:8" x14ac:dyDescent="0.25">
      <c r="A12" s="27"/>
      <c r="B12" s="28" t="s">
        <v>15</v>
      </c>
      <c r="C12" s="29">
        <v>1394000</v>
      </c>
      <c r="D12" s="29">
        <v>0</v>
      </c>
      <c r="E12" s="30">
        <v>1394000</v>
      </c>
      <c r="F12" s="29">
        <v>79306.67</v>
      </c>
      <c r="G12" s="29">
        <v>79306.67</v>
      </c>
      <c r="H12" s="30">
        <f t="shared" si="1"/>
        <v>1314693.33</v>
      </c>
    </row>
    <row r="13" spans="1:8" x14ac:dyDescent="0.25">
      <c r="A13" s="27"/>
      <c r="B13" s="28" t="s">
        <v>16</v>
      </c>
      <c r="C13" s="29">
        <v>3130000</v>
      </c>
      <c r="D13" s="29">
        <v>0</v>
      </c>
      <c r="E13" s="30">
        <v>3130000</v>
      </c>
      <c r="F13" s="29">
        <v>1098768.6299999997</v>
      </c>
      <c r="G13" s="29">
        <v>1098768.6299999997</v>
      </c>
      <c r="H13" s="30">
        <f t="shared" si="1"/>
        <v>2031231.3700000003</v>
      </c>
    </row>
    <row r="14" spans="1:8" x14ac:dyDescent="0.25">
      <c r="A14" s="27"/>
      <c r="B14" s="28" t="s">
        <v>17</v>
      </c>
      <c r="C14" s="29">
        <v>1850000</v>
      </c>
      <c r="D14" s="29">
        <v>0</v>
      </c>
      <c r="E14" s="30">
        <v>1850000</v>
      </c>
      <c r="F14" s="29">
        <v>412373.2</v>
      </c>
      <c r="G14" s="29">
        <v>412373.2</v>
      </c>
      <c r="H14" s="30">
        <f t="shared" si="1"/>
        <v>1437626.8</v>
      </c>
    </row>
    <row r="15" spans="1:8" x14ac:dyDescent="0.25">
      <c r="A15" s="27"/>
      <c r="B15" s="28" t="s">
        <v>18</v>
      </c>
      <c r="C15" s="29">
        <v>0</v>
      </c>
      <c r="D15" s="29">
        <v>0</v>
      </c>
      <c r="E15" s="30">
        <v>0</v>
      </c>
      <c r="F15" s="29">
        <v>0</v>
      </c>
      <c r="G15" s="29">
        <v>0</v>
      </c>
      <c r="H15" s="30">
        <f t="shared" si="1"/>
        <v>0</v>
      </c>
    </row>
    <row r="16" spans="1:8" x14ac:dyDescent="0.25">
      <c r="A16" s="27"/>
      <c r="B16" s="28" t="s">
        <v>19</v>
      </c>
      <c r="C16" s="29">
        <v>2324704.2000000002</v>
      </c>
      <c r="D16" s="29">
        <v>0</v>
      </c>
      <c r="E16" s="30">
        <v>2324704.2000000002</v>
      </c>
      <c r="F16" s="29">
        <v>384804.28999999992</v>
      </c>
      <c r="G16" s="29">
        <v>384804.28999999992</v>
      </c>
      <c r="H16" s="30">
        <f t="shared" si="1"/>
        <v>1939899.9100000001</v>
      </c>
    </row>
    <row r="17" spans="1:8" x14ac:dyDescent="0.25">
      <c r="A17" s="24" t="s">
        <v>20</v>
      </c>
      <c r="B17" s="25"/>
      <c r="C17" s="26">
        <v>4270000</v>
      </c>
      <c r="D17" s="26">
        <v>170000</v>
      </c>
      <c r="E17" s="26">
        <v>4440000</v>
      </c>
      <c r="F17" s="26">
        <v>1424144.49</v>
      </c>
      <c r="G17" s="26">
        <v>1424144.49</v>
      </c>
      <c r="H17" s="26">
        <f t="shared" ref="D17:H17" si="2">SUM(H18:H26)</f>
        <v>3015855.51</v>
      </c>
    </row>
    <row r="18" spans="1:8" x14ac:dyDescent="0.25">
      <c r="A18" s="27"/>
      <c r="B18" s="28" t="s">
        <v>21</v>
      </c>
      <c r="C18" s="29">
        <v>1060000</v>
      </c>
      <c r="D18" s="29">
        <v>0</v>
      </c>
      <c r="E18" s="30">
        <v>1060000</v>
      </c>
      <c r="F18" s="29">
        <v>254172.24000000002</v>
      </c>
      <c r="G18" s="29">
        <v>254172.24000000002</v>
      </c>
      <c r="H18" s="30">
        <f t="shared" ref="H18:H26" si="3">E18-F18</f>
        <v>805827.76</v>
      </c>
    </row>
    <row r="19" spans="1:8" x14ac:dyDescent="0.25">
      <c r="A19" s="27"/>
      <c r="B19" s="28" t="s">
        <v>22</v>
      </c>
      <c r="C19" s="29">
        <v>1755000</v>
      </c>
      <c r="D19" s="29">
        <v>0</v>
      </c>
      <c r="E19" s="30">
        <v>1755000</v>
      </c>
      <c r="F19" s="29">
        <v>584264.64</v>
      </c>
      <c r="G19" s="29">
        <v>584264.64</v>
      </c>
      <c r="H19" s="30">
        <f t="shared" si="3"/>
        <v>1170735.3599999999</v>
      </c>
    </row>
    <row r="20" spans="1:8" x14ac:dyDescent="0.25">
      <c r="A20" s="27"/>
      <c r="B20" s="28" t="s">
        <v>23</v>
      </c>
      <c r="C20" s="29">
        <v>0</v>
      </c>
      <c r="D20" s="29">
        <v>20000</v>
      </c>
      <c r="E20" s="30">
        <v>20000</v>
      </c>
      <c r="F20" s="29">
        <v>19716</v>
      </c>
      <c r="G20" s="29">
        <v>19716</v>
      </c>
      <c r="H20" s="30">
        <f t="shared" si="3"/>
        <v>284</v>
      </c>
    </row>
    <row r="21" spans="1:8" x14ac:dyDescent="0.25">
      <c r="A21" s="27"/>
      <c r="B21" s="28" t="s">
        <v>24</v>
      </c>
      <c r="C21" s="29">
        <v>0</v>
      </c>
      <c r="D21" s="29">
        <v>0</v>
      </c>
      <c r="E21" s="30">
        <v>0</v>
      </c>
      <c r="F21" s="29">
        <v>0</v>
      </c>
      <c r="G21" s="29">
        <v>0</v>
      </c>
      <c r="H21" s="30">
        <f t="shared" si="3"/>
        <v>0</v>
      </c>
    </row>
    <row r="22" spans="1:8" x14ac:dyDescent="0.25">
      <c r="A22" s="27"/>
      <c r="B22" s="28" t="s">
        <v>25</v>
      </c>
      <c r="C22" s="29">
        <v>0</v>
      </c>
      <c r="D22" s="29">
        <v>0</v>
      </c>
      <c r="E22" s="30">
        <v>0</v>
      </c>
      <c r="F22" s="29">
        <v>0</v>
      </c>
      <c r="G22" s="29">
        <v>0</v>
      </c>
      <c r="H22" s="30">
        <f t="shared" si="3"/>
        <v>0</v>
      </c>
    </row>
    <row r="23" spans="1:8" x14ac:dyDescent="0.25">
      <c r="A23" s="27"/>
      <c r="B23" s="28" t="s">
        <v>26</v>
      </c>
      <c r="C23" s="29">
        <v>1305000</v>
      </c>
      <c r="D23" s="29">
        <v>0</v>
      </c>
      <c r="E23" s="30">
        <v>1305000</v>
      </c>
      <c r="F23" s="29">
        <v>488316.87</v>
      </c>
      <c r="G23" s="29">
        <v>488316.87</v>
      </c>
      <c r="H23" s="30">
        <f t="shared" si="3"/>
        <v>816683.13</v>
      </c>
    </row>
    <row r="24" spans="1:8" x14ac:dyDescent="0.25">
      <c r="A24" s="27"/>
      <c r="B24" s="28" t="s">
        <v>27</v>
      </c>
      <c r="C24" s="29">
        <v>150000</v>
      </c>
      <c r="D24" s="29">
        <v>0</v>
      </c>
      <c r="E24" s="30">
        <v>150000</v>
      </c>
      <c r="F24" s="29">
        <v>34006.480000000003</v>
      </c>
      <c r="G24" s="29">
        <v>34006.480000000003</v>
      </c>
      <c r="H24" s="30">
        <f t="shared" si="3"/>
        <v>115993.51999999999</v>
      </c>
    </row>
    <row r="25" spans="1:8" x14ac:dyDescent="0.25">
      <c r="A25" s="27"/>
      <c r="B25" s="28" t="s">
        <v>28</v>
      </c>
      <c r="C25" s="29">
        <v>0</v>
      </c>
      <c r="D25" s="29">
        <v>0</v>
      </c>
      <c r="E25" s="30">
        <v>0</v>
      </c>
      <c r="F25" s="29">
        <v>0</v>
      </c>
      <c r="G25" s="29">
        <v>0</v>
      </c>
      <c r="H25" s="30">
        <f t="shared" si="3"/>
        <v>0</v>
      </c>
    </row>
    <row r="26" spans="1:8" x14ac:dyDescent="0.25">
      <c r="A26" s="27"/>
      <c r="B26" s="28" t="s">
        <v>29</v>
      </c>
      <c r="C26" s="29">
        <v>0</v>
      </c>
      <c r="D26" s="29">
        <v>150000</v>
      </c>
      <c r="E26" s="30">
        <v>150000</v>
      </c>
      <c r="F26" s="29">
        <v>43668.26</v>
      </c>
      <c r="G26" s="29">
        <v>43668.26</v>
      </c>
      <c r="H26" s="30">
        <f t="shared" si="3"/>
        <v>106331.73999999999</v>
      </c>
    </row>
    <row r="27" spans="1:8" x14ac:dyDescent="0.25">
      <c r="A27" s="24" t="s">
        <v>30</v>
      </c>
      <c r="B27" s="25"/>
      <c r="C27" s="26">
        <v>32398237.800000001</v>
      </c>
      <c r="D27" s="26">
        <v>-180000</v>
      </c>
      <c r="E27" s="26">
        <v>32218237.800000001</v>
      </c>
      <c r="F27" s="26">
        <v>7481329.04</v>
      </c>
      <c r="G27" s="26">
        <v>7481329.04</v>
      </c>
      <c r="H27" s="26">
        <f t="shared" ref="D27:H27" si="4">SUM(H28:H36)</f>
        <v>24736908.759999998</v>
      </c>
    </row>
    <row r="28" spans="1:8" x14ac:dyDescent="0.25">
      <c r="A28" s="27"/>
      <c r="B28" s="28" t="s">
        <v>31</v>
      </c>
      <c r="C28" s="29">
        <v>1658000</v>
      </c>
      <c r="D28" s="29">
        <v>0</v>
      </c>
      <c r="E28" s="30">
        <v>1658000</v>
      </c>
      <c r="F28" s="29">
        <v>601679.76</v>
      </c>
      <c r="G28" s="29">
        <v>601679.76</v>
      </c>
      <c r="H28" s="30">
        <f t="shared" ref="H28:H36" si="5">E28-F28</f>
        <v>1056320.24</v>
      </c>
    </row>
    <row r="29" spans="1:8" x14ac:dyDescent="0.25">
      <c r="A29" s="27"/>
      <c r="B29" s="28" t="s">
        <v>32</v>
      </c>
      <c r="C29" s="29">
        <v>2107000</v>
      </c>
      <c r="D29" s="29">
        <v>0</v>
      </c>
      <c r="E29" s="30">
        <v>2107000</v>
      </c>
      <c r="F29" s="29">
        <v>973848.41</v>
      </c>
      <c r="G29" s="29">
        <v>973848.41</v>
      </c>
      <c r="H29" s="30">
        <f t="shared" si="5"/>
        <v>1133151.5899999999</v>
      </c>
    </row>
    <row r="30" spans="1:8" x14ac:dyDescent="0.25">
      <c r="A30" s="27"/>
      <c r="B30" s="28" t="s">
        <v>33</v>
      </c>
      <c r="C30" s="29">
        <v>20493240</v>
      </c>
      <c r="D30" s="30">
        <v>0</v>
      </c>
      <c r="E30" s="30">
        <v>20493240</v>
      </c>
      <c r="F30" s="29">
        <v>3749305.6</v>
      </c>
      <c r="G30" s="29">
        <v>3749305.6</v>
      </c>
      <c r="H30" s="30">
        <f t="shared" si="5"/>
        <v>16743934.4</v>
      </c>
    </row>
    <row r="31" spans="1:8" x14ac:dyDescent="0.25">
      <c r="A31" s="27"/>
      <c r="B31" s="28" t="s">
        <v>34</v>
      </c>
      <c r="C31" s="29">
        <v>415000</v>
      </c>
      <c r="D31" s="29">
        <v>0</v>
      </c>
      <c r="E31" s="30">
        <v>415000</v>
      </c>
      <c r="F31" s="29">
        <v>188522.55</v>
      </c>
      <c r="G31" s="29">
        <v>188522.55</v>
      </c>
      <c r="H31" s="30">
        <f t="shared" si="5"/>
        <v>226477.45</v>
      </c>
    </row>
    <row r="32" spans="1:8" x14ac:dyDescent="0.25">
      <c r="A32" s="27"/>
      <c r="B32" s="28" t="s">
        <v>35</v>
      </c>
      <c r="C32" s="29">
        <v>1231100</v>
      </c>
      <c r="D32" s="29">
        <v>-330000</v>
      </c>
      <c r="E32" s="30">
        <v>901100</v>
      </c>
      <c r="F32" s="29">
        <v>269420.87000000005</v>
      </c>
      <c r="G32" s="29">
        <v>269420.87000000005</v>
      </c>
      <c r="H32" s="30">
        <f t="shared" si="5"/>
        <v>631679.12999999989</v>
      </c>
    </row>
    <row r="33" spans="1:8" x14ac:dyDescent="0.25">
      <c r="A33" s="27"/>
      <c r="B33" s="28" t="s">
        <v>36</v>
      </c>
      <c r="C33" s="29">
        <v>320000</v>
      </c>
      <c r="D33" s="29">
        <v>100000</v>
      </c>
      <c r="E33" s="30">
        <v>420000</v>
      </c>
      <c r="F33" s="29">
        <v>401034.71</v>
      </c>
      <c r="G33" s="29">
        <v>401034.71</v>
      </c>
      <c r="H33" s="30">
        <f t="shared" si="5"/>
        <v>18965.289999999979</v>
      </c>
    </row>
    <row r="34" spans="1:8" x14ac:dyDescent="0.25">
      <c r="A34" s="27"/>
      <c r="B34" s="28" t="s">
        <v>37</v>
      </c>
      <c r="C34" s="29">
        <v>3716977.8</v>
      </c>
      <c r="D34" s="29">
        <v>0</v>
      </c>
      <c r="E34" s="30">
        <v>3716977.8</v>
      </c>
      <c r="F34" s="29">
        <v>960781.44000000006</v>
      </c>
      <c r="G34" s="29">
        <v>960781.44000000006</v>
      </c>
      <c r="H34" s="30">
        <f t="shared" si="5"/>
        <v>2756196.36</v>
      </c>
    </row>
    <row r="35" spans="1:8" x14ac:dyDescent="0.25">
      <c r="A35" s="27"/>
      <c r="B35" s="28" t="s">
        <v>38</v>
      </c>
      <c r="C35" s="29">
        <v>2206600</v>
      </c>
      <c r="D35" s="29">
        <v>0</v>
      </c>
      <c r="E35" s="30">
        <v>2206600</v>
      </c>
      <c r="F35" s="29">
        <v>75198</v>
      </c>
      <c r="G35" s="29">
        <v>75198</v>
      </c>
      <c r="H35" s="30">
        <f t="shared" si="5"/>
        <v>2131402</v>
      </c>
    </row>
    <row r="36" spans="1:8" x14ac:dyDescent="0.25">
      <c r="A36" s="27"/>
      <c r="B36" s="28" t="s">
        <v>39</v>
      </c>
      <c r="C36" s="29">
        <v>250320</v>
      </c>
      <c r="D36" s="29">
        <v>50000</v>
      </c>
      <c r="E36" s="30">
        <v>300320</v>
      </c>
      <c r="F36" s="29">
        <v>261537.69999999998</v>
      </c>
      <c r="G36" s="29">
        <v>261537.69999999998</v>
      </c>
      <c r="H36" s="30">
        <f t="shared" si="5"/>
        <v>38782.300000000017</v>
      </c>
    </row>
    <row r="37" spans="1:8" x14ac:dyDescent="0.25">
      <c r="A37" s="24" t="s">
        <v>40</v>
      </c>
      <c r="B37" s="25"/>
      <c r="C37" s="26">
        <v>6500000</v>
      </c>
      <c r="D37" s="26">
        <v>10000</v>
      </c>
      <c r="E37" s="26">
        <v>6510000</v>
      </c>
      <c r="F37" s="26">
        <v>3010000</v>
      </c>
      <c r="G37" s="26">
        <v>3010000</v>
      </c>
      <c r="H37" s="26">
        <f t="shared" ref="D37:H37" si="6">SUM(H38:H46)</f>
        <v>3500000</v>
      </c>
    </row>
    <row r="38" spans="1:8" x14ac:dyDescent="0.25">
      <c r="A38" s="27"/>
      <c r="B38" s="28" t="s">
        <v>41</v>
      </c>
      <c r="C38" s="29">
        <v>0</v>
      </c>
      <c r="D38" s="29">
        <v>0</v>
      </c>
      <c r="E38" s="30">
        <v>0</v>
      </c>
      <c r="F38" s="29">
        <v>0</v>
      </c>
      <c r="G38" s="29">
        <v>0</v>
      </c>
      <c r="H38" s="30">
        <f t="shared" ref="H38:H46" si="7">E38-F38</f>
        <v>0</v>
      </c>
    </row>
    <row r="39" spans="1:8" x14ac:dyDescent="0.25">
      <c r="A39" s="27"/>
      <c r="B39" s="28" t="s">
        <v>42</v>
      </c>
      <c r="C39" s="29">
        <v>0</v>
      </c>
      <c r="D39" s="29">
        <v>0</v>
      </c>
      <c r="E39" s="30">
        <v>0</v>
      </c>
      <c r="F39" s="29">
        <v>0</v>
      </c>
      <c r="G39" s="29">
        <v>0</v>
      </c>
      <c r="H39" s="30">
        <f t="shared" si="7"/>
        <v>0</v>
      </c>
    </row>
    <row r="40" spans="1:8" x14ac:dyDescent="0.25">
      <c r="A40" s="27"/>
      <c r="B40" s="28" t="s">
        <v>43</v>
      </c>
      <c r="C40" s="29">
        <v>6500000</v>
      </c>
      <c r="D40" s="29">
        <v>0</v>
      </c>
      <c r="E40" s="30">
        <v>6500000</v>
      </c>
      <c r="F40" s="29">
        <v>3000000</v>
      </c>
      <c r="G40" s="29">
        <v>3000000</v>
      </c>
      <c r="H40" s="30">
        <f t="shared" si="7"/>
        <v>3500000</v>
      </c>
    </row>
    <row r="41" spans="1:8" x14ac:dyDescent="0.25">
      <c r="A41" s="27"/>
      <c r="B41" s="28" t="s">
        <v>44</v>
      </c>
      <c r="C41" s="29">
        <v>0</v>
      </c>
      <c r="D41" s="29">
        <v>0</v>
      </c>
      <c r="E41" s="30">
        <v>0</v>
      </c>
      <c r="F41" s="29">
        <v>0</v>
      </c>
      <c r="G41" s="29">
        <v>0</v>
      </c>
      <c r="H41" s="30">
        <f t="shared" si="7"/>
        <v>0</v>
      </c>
    </row>
    <row r="42" spans="1:8" x14ac:dyDescent="0.25">
      <c r="A42" s="27"/>
      <c r="B42" s="28" t="s">
        <v>45</v>
      </c>
      <c r="C42" s="29"/>
      <c r="D42" s="29">
        <v>0</v>
      </c>
      <c r="E42" s="30">
        <v>0</v>
      </c>
      <c r="F42" s="29">
        <v>0</v>
      </c>
      <c r="G42" s="29">
        <v>0</v>
      </c>
      <c r="H42" s="30">
        <f t="shared" si="7"/>
        <v>0</v>
      </c>
    </row>
    <row r="43" spans="1:8" x14ac:dyDescent="0.25">
      <c r="A43" s="27"/>
      <c r="B43" s="28" t="s">
        <v>46</v>
      </c>
      <c r="C43" s="29"/>
      <c r="D43" s="29">
        <v>0</v>
      </c>
      <c r="E43" s="30">
        <v>0</v>
      </c>
      <c r="F43" s="29">
        <v>0</v>
      </c>
      <c r="G43" s="29">
        <v>0</v>
      </c>
      <c r="H43" s="30">
        <f t="shared" si="7"/>
        <v>0</v>
      </c>
    </row>
    <row r="44" spans="1:8" x14ac:dyDescent="0.25">
      <c r="A44" s="27"/>
      <c r="B44" s="28" t="s">
        <v>47</v>
      </c>
      <c r="C44" s="29"/>
      <c r="D44" s="29">
        <v>0</v>
      </c>
      <c r="E44" s="30">
        <v>0</v>
      </c>
      <c r="F44" s="29">
        <v>0</v>
      </c>
      <c r="G44" s="29">
        <v>0</v>
      </c>
      <c r="H44" s="30">
        <f t="shared" si="7"/>
        <v>0</v>
      </c>
    </row>
    <row r="45" spans="1:8" x14ac:dyDescent="0.25">
      <c r="A45" s="27"/>
      <c r="B45" s="28" t="s">
        <v>48</v>
      </c>
      <c r="C45" s="29"/>
      <c r="D45" s="29">
        <v>10000</v>
      </c>
      <c r="E45" s="30">
        <v>10000</v>
      </c>
      <c r="F45" s="29">
        <v>10000</v>
      </c>
      <c r="G45" s="29">
        <v>10000</v>
      </c>
      <c r="H45" s="30">
        <f t="shared" si="7"/>
        <v>0</v>
      </c>
    </row>
    <row r="46" spans="1:8" x14ac:dyDescent="0.25">
      <c r="A46" s="27"/>
      <c r="B46" s="28" t="s">
        <v>49</v>
      </c>
      <c r="C46" s="29"/>
      <c r="D46" s="29">
        <v>0</v>
      </c>
      <c r="E46" s="30">
        <v>0</v>
      </c>
      <c r="F46" s="29">
        <v>0</v>
      </c>
      <c r="G46" s="29">
        <v>0</v>
      </c>
      <c r="H46" s="30">
        <f t="shared" si="7"/>
        <v>0</v>
      </c>
    </row>
    <row r="47" spans="1:8" x14ac:dyDescent="0.25">
      <c r="A47" s="24" t="s">
        <v>50</v>
      </c>
      <c r="B47" s="25"/>
      <c r="C47" s="26">
        <v>300000</v>
      </c>
      <c r="D47" s="26">
        <v>0</v>
      </c>
      <c r="E47" s="26">
        <v>300000</v>
      </c>
      <c r="F47" s="26">
        <v>110026</v>
      </c>
      <c r="G47" s="26">
        <v>110026</v>
      </c>
      <c r="H47" s="26">
        <f t="shared" ref="D47:H47" si="8">SUM(H48:H56)</f>
        <v>189974</v>
      </c>
    </row>
    <row r="48" spans="1:8" x14ac:dyDescent="0.25">
      <c r="A48" s="27"/>
      <c r="B48" s="28" t="s">
        <v>51</v>
      </c>
      <c r="C48" s="29">
        <v>300000</v>
      </c>
      <c r="D48" s="29">
        <v>0</v>
      </c>
      <c r="E48" s="30">
        <v>300000</v>
      </c>
      <c r="F48" s="29">
        <v>110026</v>
      </c>
      <c r="G48" s="31">
        <v>110026</v>
      </c>
      <c r="H48" s="30">
        <f t="shared" ref="H48:H56" si="9">E48-F48</f>
        <v>189974</v>
      </c>
    </row>
    <row r="49" spans="1:8" x14ac:dyDescent="0.25">
      <c r="A49" s="27"/>
      <c r="B49" s="28" t="s">
        <v>52</v>
      </c>
      <c r="C49" s="29">
        <v>0</v>
      </c>
      <c r="D49" s="29">
        <v>0</v>
      </c>
      <c r="E49" s="30">
        <v>0</v>
      </c>
      <c r="F49" s="29">
        <v>0</v>
      </c>
      <c r="G49" s="29">
        <v>0</v>
      </c>
      <c r="H49" s="30">
        <f t="shared" si="9"/>
        <v>0</v>
      </c>
    </row>
    <row r="50" spans="1:8" x14ac:dyDescent="0.25">
      <c r="A50" s="27"/>
      <c r="B50" s="28" t="s">
        <v>53</v>
      </c>
      <c r="C50" s="29">
        <v>0</v>
      </c>
      <c r="D50" s="29">
        <v>0</v>
      </c>
      <c r="E50" s="30">
        <v>0</v>
      </c>
      <c r="F50" s="29">
        <v>0</v>
      </c>
      <c r="G50" s="29">
        <v>0</v>
      </c>
      <c r="H50" s="30">
        <f t="shared" si="9"/>
        <v>0</v>
      </c>
    </row>
    <row r="51" spans="1:8" x14ac:dyDescent="0.25">
      <c r="A51" s="27"/>
      <c r="B51" s="28" t="s">
        <v>54</v>
      </c>
      <c r="C51" s="29">
        <v>0</v>
      </c>
      <c r="D51" s="29">
        <v>0</v>
      </c>
      <c r="E51" s="30">
        <v>0</v>
      </c>
      <c r="F51" s="29">
        <v>0</v>
      </c>
      <c r="G51" s="29">
        <v>0</v>
      </c>
      <c r="H51" s="30">
        <f t="shared" si="9"/>
        <v>0</v>
      </c>
    </row>
    <row r="52" spans="1:8" x14ac:dyDescent="0.25">
      <c r="A52" s="27"/>
      <c r="B52" s="28" t="s">
        <v>55</v>
      </c>
      <c r="C52" s="29">
        <v>0</v>
      </c>
      <c r="D52" s="29">
        <v>0</v>
      </c>
      <c r="E52" s="30">
        <v>0</v>
      </c>
      <c r="F52" s="29">
        <v>0</v>
      </c>
      <c r="G52" s="29">
        <v>0</v>
      </c>
      <c r="H52" s="30">
        <f t="shared" si="9"/>
        <v>0</v>
      </c>
    </row>
    <row r="53" spans="1:8" x14ac:dyDescent="0.25">
      <c r="A53" s="27"/>
      <c r="B53" s="28" t="s">
        <v>56</v>
      </c>
      <c r="C53" s="29">
        <v>0</v>
      </c>
      <c r="D53" s="29">
        <v>0</v>
      </c>
      <c r="E53" s="30">
        <v>0</v>
      </c>
      <c r="F53" s="29">
        <v>0</v>
      </c>
      <c r="G53" s="29">
        <v>0</v>
      </c>
      <c r="H53" s="30">
        <f t="shared" si="9"/>
        <v>0</v>
      </c>
    </row>
    <row r="54" spans="1:8" x14ac:dyDescent="0.25">
      <c r="A54" s="27"/>
      <c r="B54" s="28" t="s">
        <v>57</v>
      </c>
      <c r="C54" s="29">
        <v>0</v>
      </c>
      <c r="D54" s="29">
        <v>0</v>
      </c>
      <c r="E54" s="30">
        <v>0</v>
      </c>
      <c r="F54" s="29">
        <v>0</v>
      </c>
      <c r="G54" s="29">
        <v>0</v>
      </c>
      <c r="H54" s="30">
        <f t="shared" si="9"/>
        <v>0</v>
      </c>
    </row>
    <row r="55" spans="1:8" x14ac:dyDescent="0.25">
      <c r="A55" s="27"/>
      <c r="B55" s="28" t="s">
        <v>58</v>
      </c>
      <c r="C55" s="29">
        <v>0</v>
      </c>
      <c r="D55" s="29">
        <v>0</v>
      </c>
      <c r="E55" s="30">
        <v>0</v>
      </c>
      <c r="F55" s="29">
        <v>0</v>
      </c>
      <c r="G55" s="29">
        <v>0</v>
      </c>
      <c r="H55" s="30">
        <f t="shared" si="9"/>
        <v>0</v>
      </c>
    </row>
    <row r="56" spans="1:8" x14ac:dyDescent="0.25">
      <c r="A56" s="27"/>
      <c r="B56" s="28" t="s">
        <v>59</v>
      </c>
      <c r="C56" s="29">
        <v>0</v>
      </c>
      <c r="D56" s="29">
        <v>0</v>
      </c>
      <c r="E56" s="30">
        <v>0</v>
      </c>
      <c r="F56" s="29">
        <v>0</v>
      </c>
      <c r="G56" s="29">
        <v>0</v>
      </c>
      <c r="H56" s="30">
        <f t="shared" si="9"/>
        <v>0</v>
      </c>
    </row>
    <row r="57" spans="1:8" x14ac:dyDescent="0.25">
      <c r="A57" s="24" t="s">
        <v>60</v>
      </c>
      <c r="B57" s="25"/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f t="shared" ref="D57:H57" si="10">SUM(H58:H60)</f>
        <v>0</v>
      </c>
    </row>
    <row r="58" spans="1:8" x14ac:dyDescent="0.25">
      <c r="A58" s="27"/>
      <c r="B58" s="28" t="s">
        <v>61</v>
      </c>
      <c r="C58" s="29">
        <v>0</v>
      </c>
      <c r="D58" s="29">
        <v>0</v>
      </c>
      <c r="E58" s="30">
        <v>0</v>
      </c>
      <c r="F58" s="29">
        <v>0</v>
      </c>
      <c r="G58" s="29">
        <v>0</v>
      </c>
      <c r="H58" s="30">
        <f t="shared" ref="H58:H60" si="11">E58-F58</f>
        <v>0</v>
      </c>
    </row>
    <row r="59" spans="1:8" x14ac:dyDescent="0.25">
      <c r="A59" s="27"/>
      <c r="B59" s="28" t="s">
        <v>62</v>
      </c>
      <c r="C59" s="29">
        <v>0</v>
      </c>
      <c r="D59" s="29">
        <v>0</v>
      </c>
      <c r="E59" s="30">
        <v>0</v>
      </c>
      <c r="F59" s="29">
        <v>0</v>
      </c>
      <c r="G59" s="29">
        <v>0</v>
      </c>
      <c r="H59" s="30">
        <f t="shared" si="11"/>
        <v>0</v>
      </c>
    </row>
    <row r="60" spans="1:8" x14ac:dyDescent="0.25">
      <c r="A60" s="27"/>
      <c r="B60" s="28" t="s">
        <v>63</v>
      </c>
      <c r="C60" s="29">
        <v>0</v>
      </c>
      <c r="D60" s="29">
        <v>0</v>
      </c>
      <c r="E60" s="30">
        <v>0</v>
      </c>
      <c r="F60" s="29">
        <v>0</v>
      </c>
      <c r="G60" s="29">
        <v>0</v>
      </c>
      <c r="H60" s="30">
        <f t="shared" si="11"/>
        <v>0</v>
      </c>
    </row>
    <row r="61" spans="1:8" x14ac:dyDescent="0.25">
      <c r="A61" s="24" t="s">
        <v>64</v>
      </c>
      <c r="B61" s="25"/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f t="shared" ref="D61:H61" si="12">SUM(H62:H68)</f>
        <v>0</v>
      </c>
    </row>
    <row r="62" spans="1:8" x14ac:dyDescent="0.25">
      <c r="A62" s="27"/>
      <c r="B62" s="28" t="s">
        <v>65</v>
      </c>
      <c r="C62" s="29">
        <v>0</v>
      </c>
      <c r="D62" s="29">
        <v>0</v>
      </c>
      <c r="E62" s="30">
        <v>0</v>
      </c>
      <c r="F62" s="29">
        <v>0</v>
      </c>
      <c r="G62" s="29">
        <v>0</v>
      </c>
      <c r="H62" s="30">
        <f t="shared" ref="H62:H68" si="13">E62-F62</f>
        <v>0</v>
      </c>
    </row>
    <row r="63" spans="1:8" x14ac:dyDescent="0.25">
      <c r="A63" s="27"/>
      <c r="B63" s="28" t="s">
        <v>66</v>
      </c>
      <c r="C63" s="29">
        <v>0</v>
      </c>
      <c r="D63" s="29">
        <v>0</v>
      </c>
      <c r="E63" s="30">
        <v>0</v>
      </c>
      <c r="F63" s="29">
        <v>0</v>
      </c>
      <c r="G63" s="29">
        <v>0</v>
      </c>
      <c r="H63" s="30">
        <f t="shared" si="13"/>
        <v>0</v>
      </c>
    </row>
    <row r="64" spans="1:8" x14ac:dyDescent="0.25">
      <c r="A64" s="27"/>
      <c r="B64" s="28" t="s">
        <v>67</v>
      </c>
      <c r="C64" s="29">
        <v>0</v>
      </c>
      <c r="D64" s="29">
        <v>0</v>
      </c>
      <c r="E64" s="30">
        <v>0</v>
      </c>
      <c r="F64" s="29">
        <v>0</v>
      </c>
      <c r="G64" s="29">
        <v>0</v>
      </c>
      <c r="H64" s="30">
        <f t="shared" si="13"/>
        <v>0</v>
      </c>
    </row>
    <row r="65" spans="1:8" x14ac:dyDescent="0.25">
      <c r="A65" s="27"/>
      <c r="B65" s="28" t="s">
        <v>68</v>
      </c>
      <c r="C65" s="29">
        <v>0</v>
      </c>
      <c r="D65" s="29">
        <v>0</v>
      </c>
      <c r="E65" s="30">
        <v>0</v>
      </c>
      <c r="F65" s="29">
        <v>0</v>
      </c>
      <c r="G65" s="29">
        <v>0</v>
      </c>
      <c r="H65" s="30">
        <f t="shared" si="13"/>
        <v>0</v>
      </c>
    </row>
    <row r="66" spans="1:8" x14ac:dyDescent="0.25">
      <c r="A66" s="27"/>
      <c r="B66" s="28" t="s">
        <v>69</v>
      </c>
      <c r="C66" s="29">
        <v>0</v>
      </c>
      <c r="D66" s="29">
        <v>0</v>
      </c>
      <c r="E66" s="30">
        <v>0</v>
      </c>
      <c r="F66" s="29">
        <v>0</v>
      </c>
      <c r="G66" s="29">
        <v>0</v>
      </c>
      <c r="H66" s="30">
        <f t="shared" si="13"/>
        <v>0</v>
      </c>
    </row>
    <row r="67" spans="1:8" x14ac:dyDescent="0.25">
      <c r="A67" s="27"/>
      <c r="B67" s="28" t="s">
        <v>70</v>
      </c>
      <c r="C67" s="29">
        <v>0</v>
      </c>
      <c r="D67" s="29">
        <v>0</v>
      </c>
      <c r="E67" s="30">
        <v>0</v>
      </c>
      <c r="F67" s="29">
        <v>0</v>
      </c>
      <c r="G67" s="29">
        <v>0</v>
      </c>
      <c r="H67" s="30">
        <f t="shared" si="13"/>
        <v>0</v>
      </c>
    </row>
    <row r="68" spans="1:8" x14ac:dyDescent="0.25">
      <c r="A68" s="27"/>
      <c r="B68" s="28" t="s">
        <v>71</v>
      </c>
      <c r="C68" s="29">
        <v>0</v>
      </c>
      <c r="D68" s="29">
        <v>0</v>
      </c>
      <c r="E68" s="30">
        <v>0</v>
      </c>
      <c r="F68" s="29">
        <v>0</v>
      </c>
      <c r="G68" s="29">
        <v>0</v>
      </c>
      <c r="H68" s="30">
        <f t="shared" si="13"/>
        <v>0</v>
      </c>
    </row>
    <row r="69" spans="1:8" x14ac:dyDescent="0.25">
      <c r="A69" s="24" t="s">
        <v>72</v>
      </c>
      <c r="B69" s="25"/>
      <c r="C69" s="26">
        <v>2000000</v>
      </c>
      <c r="D69" s="26">
        <v>0</v>
      </c>
      <c r="E69" s="26">
        <v>2000000</v>
      </c>
      <c r="F69" s="26">
        <v>9000</v>
      </c>
      <c r="G69" s="26">
        <v>9000</v>
      </c>
      <c r="H69" s="26">
        <f t="shared" ref="D69:H69" si="14">SUM(H70:H72)</f>
        <v>1991000</v>
      </c>
    </row>
    <row r="70" spans="1:8" x14ac:dyDescent="0.25">
      <c r="A70" s="27"/>
      <c r="B70" s="28" t="s">
        <v>73</v>
      </c>
      <c r="C70" s="29">
        <v>0</v>
      </c>
      <c r="D70" s="29">
        <v>0</v>
      </c>
      <c r="E70" s="30">
        <v>0</v>
      </c>
      <c r="F70" s="29">
        <v>0</v>
      </c>
      <c r="G70" s="29">
        <v>0</v>
      </c>
      <c r="H70" s="30">
        <f t="shared" ref="H70:H72" si="15">E70-F70</f>
        <v>0</v>
      </c>
    </row>
    <row r="71" spans="1:8" x14ac:dyDescent="0.25">
      <c r="A71" s="27"/>
      <c r="B71" s="28" t="s">
        <v>74</v>
      </c>
      <c r="C71" s="29">
        <v>0</v>
      </c>
      <c r="D71" s="29">
        <v>0</v>
      </c>
      <c r="E71" s="30">
        <v>0</v>
      </c>
      <c r="F71" s="29">
        <v>0</v>
      </c>
      <c r="G71" s="29">
        <v>0</v>
      </c>
      <c r="H71" s="30">
        <f t="shared" si="15"/>
        <v>0</v>
      </c>
    </row>
    <row r="72" spans="1:8" x14ac:dyDescent="0.25">
      <c r="A72" s="27"/>
      <c r="B72" s="28" t="s">
        <v>75</v>
      </c>
      <c r="C72" s="29">
        <v>2000000</v>
      </c>
      <c r="D72" s="29">
        <v>0</v>
      </c>
      <c r="E72" s="30">
        <v>2000000</v>
      </c>
      <c r="F72" s="29">
        <v>9000</v>
      </c>
      <c r="G72" s="29">
        <v>9000</v>
      </c>
      <c r="H72" s="30">
        <f t="shared" si="15"/>
        <v>1991000</v>
      </c>
    </row>
    <row r="73" spans="1:8" x14ac:dyDescent="0.25">
      <c r="A73" s="24" t="s">
        <v>76</v>
      </c>
      <c r="B73" s="25"/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f t="shared" ref="D73:H73" si="16">SUM(H74:H80)</f>
        <v>0</v>
      </c>
    </row>
    <row r="74" spans="1:8" x14ac:dyDescent="0.25">
      <c r="A74" s="27"/>
      <c r="B74" s="28" t="s">
        <v>77</v>
      </c>
      <c r="C74" s="29">
        <v>0</v>
      </c>
      <c r="D74" s="29">
        <v>0</v>
      </c>
      <c r="E74" s="30">
        <v>0</v>
      </c>
      <c r="F74" s="29">
        <v>0</v>
      </c>
      <c r="G74" s="29">
        <v>0</v>
      </c>
      <c r="H74" s="30">
        <f t="shared" ref="H74:H80" si="17">E74-F74</f>
        <v>0</v>
      </c>
    </row>
    <row r="75" spans="1:8" x14ac:dyDescent="0.25">
      <c r="A75" s="27"/>
      <c r="B75" s="28" t="s">
        <v>78</v>
      </c>
      <c r="C75" s="29">
        <v>0</v>
      </c>
      <c r="D75" s="29">
        <v>0</v>
      </c>
      <c r="E75" s="30">
        <v>0</v>
      </c>
      <c r="F75" s="29">
        <v>0</v>
      </c>
      <c r="G75" s="29">
        <v>0</v>
      </c>
      <c r="H75" s="30">
        <f t="shared" si="17"/>
        <v>0</v>
      </c>
    </row>
    <row r="76" spans="1:8" x14ac:dyDescent="0.25">
      <c r="A76" s="27"/>
      <c r="B76" s="28" t="s">
        <v>79</v>
      </c>
      <c r="C76" s="29">
        <v>0</v>
      </c>
      <c r="D76" s="29">
        <v>0</v>
      </c>
      <c r="E76" s="30">
        <v>0</v>
      </c>
      <c r="F76" s="29">
        <v>0</v>
      </c>
      <c r="G76" s="29">
        <v>0</v>
      </c>
      <c r="H76" s="30">
        <f t="shared" si="17"/>
        <v>0</v>
      </c>
    </row>
    <row r="77" spans="1:8" x14ac:dyDescent="0.25">
      <c r="A77" s="27"/>
      <c r="B77" s="28" t="s">
        <v>80</v>
      </c>
      <c r="C77" s="29">
        <v>0</v>
      </c>
      <c r="D77" s="29">
        <v>0</v>
      </c>
      <c r="E77" s="30">
        <v>0</v>
      </c>
      <c r="F77" s="29">
        <v>0</v>
      </c>
      <c r="G77" s="29">
        <v>0</v>
      </c>
      <c r="H77" s="30">
        <f t="shared" si="17"/>
        <v>0</v>
      </c>
    </row>
    <row r="78" spans="1:8" x14ac:dyDescent="0.25">
      <c r="A78" s="27"/>
      <c r="B78" s="28" t="s">
        <v>81</v>
      </c>
      <c r="C78" s="29">
        <v>0</v>
      </c>
      <c r="D78" s="29">
        <v>0</v>
      </c>
      <c r="E78" s="30">
        <v>0</v>
      </c>
      <c r="F78" s="29">
        <v>0</v>
      </c>
      <c r="G78" s="29">
        <v>0</v>
      </c>
      <c r="H78" s="30">
        <f t="shared" si="17"/>
        <v>0</v>
      </c>
    </row>
    <row r="79" spans="1:8" x14ac:dyDescent="0.25">
      <c r="A79" s="27"/>
      <c r="B79" s="28" t="s">
        <v>82</v>
      </c>
      <c r="C79" s="29">
        <v>0</v>
      </c>
      <c r="D79" s="29">
        <v>0</v>
      </c>
      <c r="E79" s="30">
        <v>0</v>
      </c>
      <c r="F79" s="29">
        <v>0</v>
      </c>
      <c r="G79" s="29">
        <v>0</v>
      </c>
      <c r="H79" s="30">
        <f t="shared" si="17"/>
        <v>0</v>
      </c>
    </row>
    <row r="80" spans="1:8" x14ac:dyDescent="0.25">
      <c r="A80" s="27"/>
      <c r="B80" s="28" t="s">
        <v>83</v>
      </c>
      <c r="C80" s="29">
        <v>0</v>
      </c>
      <c r="D80" s="29">
        <v>0</v>
      </c>
      <c r="E80" s="30">
        <v>0</v>
      </c>
      <c r="F80" s="29">
        <v>0</v>
      </c>
      <c r="G80" s="29">
        <v>0</v>
      </c>
      <c r="H80" s="30">
        <f t="shared" si="17"/>
        <v>0</v>
      </c>
    </row>
    <row r="81" spans="1:8" s="36" customFormat="1" x14ac:dyDescent="0.25">
      <c r="A81" s="32"/>
      <c r="B81" s="33" t="s">
        <v>84</v>
      </c>
      <c r="C81" s="34">
        <f t="shared" ref="C81:H81" si="18">C9+C17+C27+C37+C47+C57+C61+C69+C73</f>
        <v>68055942</v>
      </c>
      <c r="D81" s="34">
        <f t="shared" si="18"/>
        <v>0</v>
      </c>
      <c r="E81" s="34">
        <f t="shared" si="18"/>
        <v>68055942</v>
      </c>
      <c r="F81" s="35">
        <f t="shared" si="18"/>
        <v>19168926.239999998</v>
      </c>
      <c r="G81" s="34">
        <f t="shared" si="18"/>
        <v>19168926.239999998</v>
      </c>
      <c r="H81" s="34">
        <f t="shared" si="18"/>
        <v>48887015.760000005</v>
      </c>
    </row>
    <row r="82" spans="1:8" x14ac:dyDescent="0.25">
      <c r="C82" s="37"/>
      <c r="E82" s="38"/>
      <c r="F82" s="39"/>
      <c r="G82" s="39"/>
    </row>
    <row r="83" spans="1:8" x14ac:dyDescent="0.25">
      <c r="C83" s="37"/>
      <c r="D83" s="40"/>
      <c r="E83" s="41"/>
      <c r="F83" s="39"/>
      <c r="G83" s="41"/>
    </row>
    <row r="84" spans="1:8" x14ac:dyDescent="0.25">
      <c r="F84" s="39"/>
    </row>
    <row r="85" spans="1:8" x14ac:dyDescent="0.25">
      <c r="F85" s="41"/>
    </row>
    <row r="86" spans="1:8" x14ac:dyDescent="0.25">
      <c r="B86" s="42"/>
      <c r="D86" s="43"/>
      <c r="E86" s="43"/>
      <c r="F86" s="43"/>
      <c r="G86" s="43"/>
    </row>
    <row r="87" spans="1:8" x14ac:dyDescent="0.25">
      <c r="B87" s="44" t="str">
        <f>[1]DATOS!C14</f>
        <v>Ing. Jose Luis Lopez Valle</v>
      </c>
      <c r="C87" s="45"/>
      <c r="D87" s="46" t="str">
        <f>[1]DATOS!C17</f>
        <v>C.P. Jesús Ceballos Madueña</v>
      </c>
      <c r="E87" s="46"/>
      <c r="F87" s="46"/>
      <c r="G87" s="46"/>
    </row>
    <row r="88" spans="1:8" x14ac:dyDescent="0.25">
      <c r="B88" s="44" t="str">
        <f>[1]DATOS!C15</f>
        <v>Director General</v>
      </c>
      <c r="C88" s="45"/>
      <c r="D88" s="47" t="str">
        <f>[1]DATOS!C18</f>
        <v>Director de Administración y Finanzas</v>
      </c>
      <c r="E88" s="47"/>
      <c r="F88" s="47"/>
      <c r="G88" s="47"/>
    </row>
    <row r="91" spans="1:8" x14ac:dyDescent="0.25">
      <c r="F91">
        <v>19058900</v>
      </c>
    </row>
    <row r="92" spans="1:8" x14ac:dyDescent="0.25">
      <c r="F92" s="48">
        <v>110026</v>
      </c>
    </row>
    <row r="93" spans="1:8" x14ac:dyDescent="0.25">
      <c r="F93" s="48">
        <f>+F91+F92</f>
        <v>19168926</v>
      </c>
    </row>
    <row r="94" spans="1:8" x14ac:dyDescent="0.25">
      <c r="F94" s="48">
        <f>+F81-F93</f>
        <v>0.23999999836087227</v>
      </c>
    </row>
  </sheetData>
  <mergeCells count="19">
    <mergeCell ref="A61:B61"/>
    <mergeCell ref="A69:B69"/>
    <mergeCell ref="A73:B73"/>
    <mergeCell ref="D86:G86"/>
    <mergeCell ref="D87:G87"/>
    <mergeCell ref="D88:G88"/>
    <mergeCell ref="A9:B9"/>
    <mergeCell ref="A17:B17"/>
    <mergeCell ref="A27:B27"/>
    <mergeCell ref="A37:B37"/>
    <mergeCell ref="A47:B47"/>
    <mergeCell ref="A57:B57"/>
    <mergeCell ref="A1:H1"/>
    <mergeCell ref="A2:H2"/>
    <mergeCell ref="A3:H3"/>
    <mergeCell ref="A4:H4"/>
    <mergeCell ref="A6:B8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dcterms:created xsi:type="dcterms:W3CDTF">2017-08-24T00:29:02Z</dcterms:created>
  <dcterms:modified xsi:type="dcterms:W3CDTF">2017-08-24T00:29:42Z</dcterms:modified>
</cp:coreProperties>
</file>